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1.03.2021" sheetId="2" r:id="rId2"/>
  </sheets>
  <definedNames>
    <definedName name="_xlnm.Print_Area" localSheetId="1">'11.03.2021'!$A$1:$D$257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<sst xmlns="http://schemas.openxmlformats.org/spreadsheetml/2006/main" count="291" uniqueCount="134">
  <si>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</si>
  <si>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</si>
  <si>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</si>
  <si>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</si>
  <si>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</si>
  <si>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</si>
  <si>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</si>
  <si>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</si>
  <si>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</si>
  <si>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</si>
  <si>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</si>
  <si>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</si>
  <si>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</si>
  <si>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</si>
  <si>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</si>
  <si>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</si>
  <si>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</si>
  <si>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</si>
  <si>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</si>
  <si>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</si>
  <si>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</si>
  <si>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</si>
  <si>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</si>
  <si>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</si>
  <si>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</si>
  <si>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</si>
  <si>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</si>
  <si>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</si>
  <si>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</si>
  <si>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</si>
  <si>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</si>
  <si>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</si>
  <si>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</si>
  <si>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</si>
  <si>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</si>
  <si>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</si>
  <si>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</si>
  <si>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</si>
  <si>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</si>
  <si>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</si>
  <si>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</si>
  <si>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</si>
  <si>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</si>
  <si>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</si>
  <si>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</si>
  <si>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</si>
  <si>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</si>
  <si>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</si>
  <si>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</si>
  <si>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</si>
  <si>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</si>
  <si>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</si>
  <si>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</si>
  <si>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</si>
  <si>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</si>
  <si>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</si>
  <si>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</si>
  <si>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</si>
  <si>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</si>
  <si>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</si>
  <si>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</si>
  <si>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</si>
  <si>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</si>
  <si>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</si>
  <si>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</si>
  <si>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</si>
  <si>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</si>
  <si>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</si>
  <si>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</si>
  <si>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</si>
  <si>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</si>
  <si>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</si>
  <si>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</si>
  <si>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</si>
  <si>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</si>
  <si>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</si>
  <si>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</si>
  <si>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</si>
  <si>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</si>
  <si>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</si>
  <si>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</si>
  <si>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</si>
  <si>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</si>
  <si>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</si>
  <si>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</si>
  <si>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</si>
  <si>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</si>
  <si>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</si>
  <si>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</si>
  <si>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</si>
  <si>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</si>
  <si>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</si>
  <si>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</si>
  <si>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</si>
  <si>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</si>
  <si>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</si>
  <si>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>Виконавчий комітет</t>
  </si>
  <si>
    <t>марки</t>
  </si>
  <si>
    <t>муніципальне формування з охорони громадського порядку</t>
  </si>
  <si>
    <t xml:space="preserve">Всього </t>
  </si>
  <si>
    <t>Управління освіти</t>
  </si>
  <si>
    <t>навчально-тренувальні збори з дзюдо</t>
  </si>
  <si>
    <t>Усього</t>
  </si>
  <si>
    <t>Управління ЖКГ та будівництва</t>
  </si>
  <si>
    <t>Фінансування видатків бюджету Ніжинської міської територіальної громади за 11.03.2021р. пооб’єктно</t>
  </si>
  <si>
    <t>Залишок коштів станом на 11.03.2021 р., в т.ч.:</t>
  </si>
  <si>
    <t>Надходження коштів на рахунки бюджету 11.03.2021 р., в т.ч.:</t>
  </si>
  <si>
    <t>Всього коштів на рахунках бюджету 11.03.2021 р., в т.ч.:</t>
  </si>
  <si>
    <t>Відшкодування вартості робіт з безоплатного лікування та зубопротезування пільгової категорії населення/програма "Турбота"</t>
  </si>
  <si>
    <t>Стипендія обдарованій молоді за березень/ програма виплати стипендій</t>
  </si>
  <si>
    <t>прапори</t>
  </si>
  <si>
    <t>інформаційні та консультаційні  послуги/ програма Інформатизації</t>
  </si>
  <si>
    <t>рішення виконавчого комітету № 25 прапори Латвії, прапорці/ Програма відзначення свят</t>
  </si>
  <si>
    <t>рішення виконавчого комітету № 68 букет троянд/ Програма відзначення свят</t>
  </si>
  <si>
    <t>рішення виконавчого комітету № 69 листівки, конверти/ Програма відзначення свят</t>
  </si>
  <si>
    <t>папір А4</t>
  </si>
  <si>
    <t>послуги оренди</t>
  </si>
  <si>
    <t>рішення виконавчого комітету № 47 автопослуги по перевезенню делегації в м. Київ/ Програма туризму</t>
  </si>
  <si>
    <t>навчально-тренувальні збори з гімнастики</t>
  </si>
  <si>
    <t>картридж/ програма інформатизації</t>
  </si>
  <si>
    <t>миючі засоби</t>
  </si>
  <si>
    <t>послуги ремонту столів</t>
  </si>
  <si>
    <t>технагляд за поточний ремонт по тимчасовому усиленню стелі ЗОШ 1</t>
  </si>
  <si>
    <t xml:space="preserve">розпорядження  № 86, 88   від  11.03.2021 р. </t>
  </si>
  <si>
    <t>послуги Інтернет/ програма інформатизації</t>
  </si>
  <si>
    <t>навчально-тренувальні збори з фут залу</t>
  </si>
  <si>
    <t>навчально-тренувальні збори з боротьби самбо</t>
  </si>
  <si>
    <t>заробітна плата за І половину березня працівникам молодіжного центра, виконавчого комітету, УСЗН, УЖКГ та Б, фінансового управління, відділу спорту, ЦСССДМ, територіального центра, реабілітаційного центра, МЦ "Спорт для всіх", освіти, ДЮСШ, муніципальної варти</t>
  </si>
  <si>
    <t>надходження податків і зборів  по загальному фонду бюджету (в т.ч. повернення з депозитів 1 700 тис.грн.)</t>
  </si>
  <si>
    <t>Аванс за березень по МЦП "Удосконалення системи поводження з ТПВ", "Розвиток, реконструкція кладовищ міста", "Забезпечення функціонування громадських вбиралень міста" - КП "ВУКГ"</t>
  </si>
  <si>
    <t>Транспортні послуги - КП "ВУКГ"</t>
  </si>
  <si>
    <t>Поховання та супутні послуги - ТОВ "Ритуал"</t>
  </si>
  <si>
    <t>Розподіл природного газу - АТ "Чернігівгаз"</t>
  </si>
  <si>
    <t xml:space="preserve">Усього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</si>
</sst>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47</v>
      </c>
      <c r="B1" s="69"/>
      <c r="C1" s="69"/>
      <c r="D1" s="6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0"/>
  <sheetViews>
    <sheetView tabSelected="1" view="pageBreakPreview" zoomScale="83" zoomScaleSheetLayoutView="83" zoomScalePageLayoutView="0" workbookViewId="0" topLeftCell="A1">
      <selection activeCell="A203" sqref="A203:A208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6" width="9.140625" style="22" customWidth="1"/>
    <col min="7" max="7" width="15.28125" style="22" bestFit="1" customWidth="1"/>
    <col min="8" max="16384" width="9.140625" style="22" customWidth="1"/>
  </cols>
  <sheetData>
    <row r="1" spans="1:5" ht="63" customHeight="1">
      <c r="A1" s="100" t="s">
        <v>104</v>
      </c>
      <c r="B1" s="100"/>
      <c r="C1" s="100"/>
      <c r="D1" s="100"/>
      <c r="E1" s="100"/>
    </row>
    <row r="2" spans="1:5" ht="26.25" customHeight="1" hidden="1">
      <c r="A2" s="101" t="s">
        <v>123</v>
      </c>
      <c r="B2" s="101"/>
      <c r="C2" s="101"/>
      <c r="D2" s="102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80" t="s">
        <v>105</v>
      </c>
      <c r="B4" s="80"/>
      <c r="C4" s="80"/>
      <c r="D4" s="54">
        <f>D9-D5</f>
        <v>421322.1799999997</v>
      </c>
      <c r="E4" s="23"/>
    </row>
    <row r="5" spans="1:5" ht="23.25" customHeight="1">
      <c r="A5" s="80" t="s">
        <v>106</v>
      </c>
      <c r="B5" s="80"/>
      <c r="C5" s="80"/>
      <c r="D5" s="54">
        <f>D6+D7+D8</f>
        <v>2434959.4000000004</v>
      </c>
      <c r="E5" s="23"/>
    </row>
    <row r="6" spans="1:5" ht="48.75" customHeight="1">
      <c r="A6" s="95" t="s">
        <v>128</v>
      </c>
      <c r="B6" s="95"/>
      <c r="C6" s="95"/>
      <c r="D6" s="34">
        <f>732277.53+1700000</f>
        <v>2432277.5300000003</v>
      </c>
      <c r="E6" s="23"/>
    </row>
    <row r="7" spans="1:5" ht="23.25" customHeight="1">
      <c r="A7" s="95" t="s">
        <v>62</v>
      </c>
      <c r="B7" s="95"/>
      <c r="C7" s="95"/>
      <c r="D7" s="34">
        <v>2681.87</v>
      </c>
      <c r="E7" s="23"/>
    </row>
    <row r="8" spans="1:5" ht="23.25" customHeight="1">
      <c r="A8" s="95" t="s">
        <v>18</v>
      </c>
      <c r="B8" s="95"/>
      <c r="C8" s="95"/>
      <c r="D8" s="34"/>
      <c r="E8" s="23"/>
    </row>
    <row r="9" spans="1:5" ht="23.25" customHeight="1">
      <c r="A9" s="80" t="s">
        <v>107</v>
      </c>
      <c r="B9" s="80"/>
      <c r="C9" s="80"/>
      <c r="D9" s="54">
        <f>1156281.58+1700000</f>
        <v>2856281.58</v>
      </c>
      <c r="E9" s="23"/>
    </row>
    <row r="10" spans="1:5" ht="18.75" customHeight="1">
      <c r="A10" s="96" t="s">
        <v>70</v>
      </c>
      <c r="B10" s="96"/>
      <c r="C10" s="96"/>
      <c r="D10" s="96"/>
      <c r="E10" s="23"/>
    </row>
    <row r="11" spans="1:5" s="25" customFormat="1" ht="24.75" customHeight="1">
      <c r="A11" s="55" t="s">
        <v>54</v>
      </c>
      <c r="B11" s="96" t="s">
        <v>55</v>
      </c>
      <c r="C11" s="96"/>
      <c r="D11" s="56">
        <f>D12+D33+D39+D47+D151+D152+D153+D154</f>
        <v>2138270.7600000002</v>
      </c>
      <c r="E11" s="24"/>
    </row>
    <row r="12" spans="1:5" s="25" customFormat="1" ht="79.5" customHeight="1">
      <c r="A12" s="51" t="s">
        <v>56</v>
      </c>
      <c r="B12" s="81" t="s">
        <v>127</v>
      </c>
      <c r="C12" s="81"/>
      <c r="D12" s="37">
        <f>D13+D14+D15+D16+D17+D18+D19+D20+D21+D22+D23+D24+D25+D26+D27+D28+D29+D30+D31+D32</f>
        <v>2100539.1</v>
      </c>
      <c r="E12" s="24"/>
    </row>
    <row r="13" spans="1:5" s="25" customFormat="1" ht="21" customHeight="1" hidden="1">
      <c r="A13" s="57"/>
      <c r="B13" s="50"/>
      <c r="C13" s="49" t="s">
        <v>73</v>
      </c>
      <c r="D13" s="45">
        <v>777933.46</v>
      </c>
      <c r="E13" s="24"/>
    </row>
    <row r="14" spans="1:5" s="25" customFormat="1" ht="21" customHeight="1" hidden="1">
      <c r="A14" s="57"/>
      <c r="B14" s="50"/>
      <c r="C14" s="49" t="s">
        <v>98</v>
      </c>
      <c r="D14" s="45">
        <v>57666.02</v>
      </c>
      <c r="E14" s="24"/>
    </row>
    <row r="15" spans="1:5" s="32" customFormat="1" ht="22.5" customHeight="1" hidden="1">
      <c r="A15" s="57"/>
      <c r="B15" s="50"/>
      <c r="C15" s="49" t="s">
        <v>60</v>
      </c>
      <c r="D15" s="45">
        <v>90100</v>
      </c>
      <c r="E15" s="31"/>
    </row>
    <row r="16" spans="1:5" s="32" customFormat="1" ht="22.5" customHeight="1" hidden="1">
      <c r="A16" s="57"/>
      <c r="B16" s="50"/>
      <c r="C16" s="49" t="s">
        <v>31</v>
      </c>
      <c r="D16" s="45">
        <v>9905</v>
      </c>
      <c r="E16" s="31"/>
    </row>
    <row r="17" spans="1:5" s="32" customFormat="1" ht="22.5" customHeight="1" hidden="1">
      <c r="A17" s="57"/>
      <c r="B17" s="50"/>
      <c r="C17" s="49" t="s">
        <v>74</v>
      </c>
      <c r="D17" s="45"/>
      <c r="E17" s="31"/>
    </row>
    <row r="18" spans="1:5" s="32" customFormat="1" ht="22.5" customHeight="1" hidden="1">
      <c r="A18" s="57"/>
      <c r="B18" s="50"/>
      <c r="C18" s="49" t="s">
        <v>63</v>
      </c>
      <c r="D18" s="45"/>
      <c r="E18" s="31"/>
    </row>
    <row r="19" spans="1:5" s="32" customFormat="1" ht="22.5" customHeight="1" hidden="1">
      <c r="A19" s="57"/>
      <c r="B19" s="50"/>
      <c r="C19" s="49" t="s">
        <v>75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84</v>
      </c>
      <c r="D21" s="45">
        <v>9426.84</v>
      </c>
      <c r="E21" s="31"/>
    </row>
    <row r="22" spans="1:5" s="32" customFormat="1" ht="22.5" customHeight="1" hidden="1">
      <c r="A22" s="57"/>
      <c r="B22" s="50"/>
      <c r="C22" s="49" t="s">
        <v>19</v>
      </c>
      <c r="D22" s="45">
        <v>223070</v>
      </c>
      <c r="E22" s="31"/>
    </row>
    <row r="23" spans="1:5" s="32" customFormat="1" ht="22.5" customHeight="1" hidden="1">
      <c r="A23" s="57"/>
      <c r="B23" s="50"/>
      <c r="C23" s="49" t="s">
        <v>32</v>
      </c>
      <c r="D23" s="45">
        <v>260866.35</v>
      </c>
      <c r="E23" s="31"/>
    </row>
    <row r="24" spans="1:5" s="32" customFormat="1" ht="22.5" customHeight="1" hidden="1">
      <c r="A24" s="57"/>
      <c r="B24" s="50"/>
      <c r="C24" s="49" t="s">
        <v>65</v>
      </c>
      <c r="D24" s="45">
        <v>41200</v>
      </c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69</v>
      </c>
      <c r="D26" s="45">
        <v>44690.11</v>
      </c>
      <c r="E26" s="31"/>
    </row>
    <row r="27" spans="1:5" s="32" customFormat="1" ht="21.75" customHeight="1" hidden="1">
      <c r="A27" s="57"/>
      <c r="B27" s="50"/>
      <c r="C27" s="49" t="s">
        <v>66</v>
      </c>
      <c r="D27" s="45">
        <v>47254.86</v>
      </c>
      <c r="E27" s="31"/>
    </row>
    <row r="28" spans="1:5" s="32" customFormat="1" ht="21.75" customHeight="1" hidden="1">
      <c r="A28" s="57"/>
      <c r="B28" s="50"/>
      <c r="C28" s="49" t="s">
        <v>76</v>
      </c>
      <c r="D28" s="45"/>
      <c r="E28" s="31"/>
    </row>
    <row r="29" spans="1:5" s="32" customFormat="1" ht="21.75" customHeight="1" hidden="1">
      <c r="A29" s="57"/>
      <c r="B29" s="50"/>
      <c r="C29" s="49" t="s">
        <v>86</v>
      </c>
      <c r="D29" s="45">
        <v>279766.46</v>
      </c>
      <c r="E29" s="31"/>
    </row>
    <row r="30" spans="1:5" s="32" customFormat="1" ht="21.75" customHeight="1" hidden="1">
      <c r="A30" s="57"/>
      <c r="B30" s="50"/>
      <c r="C30" s="49" t="s">
        <v>90</v>
      </c>
      <c r="D30" s="45">
        <v>126300</v>
      </c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>
        <v>132360</v>
      </c>
      <c r="E32" s="31"/>
    </row>
    <row r="33" spans="1:5" s="32" customFormat="1" ht="23.25" customHeight="1">
      <c r="A33" s="51" t="s">
        <v>8</v>
      </c>
      <c r="B33" s="97" t="s">
        <v>67</v>
      </c>
      <c r="C33" s="98"/>
      <c r="D33" s="37">
        <f>SUM(D34:D38)</f>
        <v>2547.6</v>
      </c>
      <c r="E33" s="31"/>
    </row>
    <row r="34" spans="1:5" s="32" customFormat="1" ht="22.5" customHeight="1">
      <c r="A34" s="51"/>
      <c r="B34" s="92" t="s">
        <v>68</v>
      </c>
      <c r="C34" s="92"/>
      <c r="D34" s="41">
        <v>2547.6</v>
      </c>
      <c r="E34" s="31"/>
    </row>
    <row r="35" spans="1:5" s="25" customFormat="1" ht="24" customHeight="1" hidden="1">
      <c r="A35" s="51"/>
      <c r="B35" s="92" t="s">
        <v>15</v>
      </c>
      <c r="C35" s="92"/>
      <c r="D35" s="41"/>
      <c r="E35" s="24"/>
    </row>
    <row r="36" spans="1:5" s="25" customFormat="1" ht="24" customHeight="1" hidden="1">
      <c r="A36" s="51"/>
      <c r="B36" s="92" t="s">
        <v>91</v>
      </c>
      <c r="C36" s="92"/>
      <c r="D36" s="42"/>
      <c r="E36" s="24"/>
    </row>
    <row r="37" spans="1:5" s="25" customFormat="1" ht="19.5" hidden="1">
      <c r="A37" s="51"/>
      <c r="B37" s="92" t="s">
        <v>92</v>
      </c>
      <c r="C37" s="92"/>
      <c r="D37" s="41"/>
      <c r="E37" s="24"/>
    </row>
    <row r="38" spans="1:5" s="25" customFormat="1" ht="19.5" customHeight="1" hidden="1">
      <c r="A38" s="51"/>
      <c r="B38" s="93" t="s">
        <v>68</v>
      </c>
      <c r="C38" s="94"/>
      <c r="D38" s="41"/>
      <c r="E38" s="24"/>
    </row>
    <row r="39" spans="1:5" s="25" customFormat="1" ht="24" customHeight="1">
      <c r="A39" s="51" t="s">
        <v>10</v>
      </c>
      <c r="B39" s="89" t="s">
        <v>67</v>
      </c>
      <c r="C39" s="89"/>
      <c r="D39" s="43">
        <f>SUM(D40:D46)</f>
        <v>977</v>
      </c>
      <c r="E39" s="24"/>
    </row>
    <row r="40" spans="1:5" s="25" customFormat="1" ht="24" customHeight="1" hidden="1">
      <c r="A40" s="51"/>
      <c r="B40" s="92" t="s">
        <v>63</v>
      </c>
      <c r="C40" s="92"/>
      <c r="D40" s="41"/>
      <c r="E40" s="24"/>
    </row>
    <row r="41" spans="1:5" s="25" customFormat="1" ht="24" customHeight="1" hidden="1">
      <c r="A41" s="51"/>
      <c r="B41" s="92" t="s">
        <v>83</v>
      </c>
      <c r="C41" s="92"/>
      <c r="D41" s="41"/>
      <c r="E41" s="24"/>
    </row>
    <row r="42" spans="1:5" s="25" customFormat="1" ht="19.5" hidden="1">
      <c r="A42" s="51"/>
      <c r="B42" s="92" t="s">
        <v>84</v>
      </c>
      <c r="C42" s="92"/>
      <c r="D42" s="41"/>
      <c r="E42" s="24"/>
    </row>
    <row r="43" spans="1:5" s="25" customFormat="1" ht="19.5" hidden="1">
      <c r="A43" s="51"/>
      <c r="B43" s="92" t="s">
        <v>15</v>
      </c>
      <c r="C43" s="92"/>
      <c r="D43" s="41"/>
      <c r="E43" s="24"/>
    </row>
    <row r="44" spans="1:5" s="25" customFormat="1" ht="19.5" hidden="1">
      <c r="A44" s="51"/>
      <c r="B44" s="92" t="s">
        <v>32</v>
      </c>
      <c r="C44" s="92"/>
      <c r="D44" s="41"/>
      <c r="E44" s="24"/>
    </row>
    <row r="45" spans="1:5" s="25" customFormat="1" ht="24" customHeight="1">
      <c r="A45" s="51"/>
      <c r="B45" s="93" t="s">
        <v>68</v>
      </c>
      <c r="C45" s="94"/>
      <c r="D45" s="41">
        <v>977</v>
      </c>
      <c r="E45" s="24"/>
    </row>
    <row r="46" spans="1:5" s="25" customFormat="1" ht="24" customHeight="1" hidden="1">
      <c r="A46" s="51"/>
      <c r="B46" s="92" t="s">
        <v>74</v>
      </c>
      <c r="C46" s="92"/>
      <c r="D46" s="41"/>
      <c r="E46" s="24"/>
    </row>
    <row r="47" spans="1:5" s="25" customFormat="1" ht="24" customHeight="1">
      <c r="A47" s="21" t="s">
        <v>26</v>
      </c>
      <c r="B47" s="89" t="s">
        <v>67</v>
      </c>
      <c r="C47" s="89"/>
      <c r="D47" s="39">
        <f>D48+D68+D90+D111+D130+D149</f>
        <v>15372.06</v>
      </c>
      <c r="E47" s="24"/>
    </row>
    <row r="48" spans="1:5" s="25" customFormat="1" ht="18.75">
      <c r="A48" s="21"/>
      <c r="B48" s="89" t="s">
        <v>72</v>
      </c>
      <c r="C48" s="89"/>
      <c r="D48" s="41">
        <f>SUM(D49:D67)</f>
        <v>0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74</v>
      </c>
      <c r="D52" s="45"/>
      <c r="E52" s="31"/>
    </row>
    <row r="53" spans="1:5" s="32" customFormat="1" ht="21" customHeight="1" hidden="1">
      <c r="A53" s="57"/>
      <c r="B53" s="58"/>
      <c r="C53" s="49" t="s">
        <v>63</v>
      </c>
      <c r="D53" s="45"/>
      <c r="E53" s="31"/>
    </row>
    <row r="54" spans="1:5" s="32" customFormat="1" ht="21" customHeight="1" hidden="1">
      <c r="A54" s="57"/>
      <c r="B54" s="58"/>
      <c r="C54" s="49" t="s">
        <v>75</v>
      </c>
      <c r="D54" s="45"/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64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65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/>
      <c r="E60" s="31"/>
    </row>
    <row r="61" spans="1:5" s="32" customFormat="1" ht="21" customHeight="1" hidden="1">
      <c r="A61" s="57"/>
      <c r="B61" s="58"/>
      <c r="C61" s="49" t="s">
        <v>69</v>
      </c>
      <c r="D61" s="47"/>
      <c r="E61" s="31"/>
    </row>
    <row r="62" spans="1:5" s="32" customFormat="1" ht="21" customHeight="1" hidden="1">
      <c r="A62" s="57"/>
      <c r="B62" s="58"/>
      <c r="C62" s="49" t="s">
        <v>86</v>
      </c>
      <c r="D62" s="47"/>
      <c r="E62" s="31"/>
    </row>
    <row r="63" spans="1:5" s="32" customFormat="1" ht="21" customHeight="1" hidden="1">
      <c r="A63" s="57"/>
      <c r="B63" s="58"/>
      <c r="C63" s="49" t="s">
        <v>66</v>
      </c>
      <c r="D63" s="48"/>
      <c r="E63" s="31"/>
    </row>
    <row r="64" spans="1:5" s="32" customFormat="1" ht="21" customHeight="1" hidden="1">
      <c r="A64" s="57"/>
      <c r="B64" s="58"/>
      <c r="C64" s="49" t="s">
        <v>76</v>
      </c>
      <c r="D64" s="47"/>
      <c r="E64" s="31"/>
    </row>
    <row r="65" spans="1:5" s="32" customFormat="1" ht="21" customHeight="1" hidden="1">
      <c r="A65" s="57"/>
      <c r="B65" s="58"/>
      <c r="C65" s="49" t="s">
        <v>90</v>
      </c>
      <c r="D65" s="48"/>
      <c r="E65" s="31"/>
    </row>
    <row r="66" spans="1:5" s="32" customFormat="1" ht="21" customHeight="1" hidden="1">
      <c r="A66" s="57"/>
      <c r="B66" s="58"/>
      <c r="C66" s="49" t="s">
        <v>0</v>
      </c>
      <c r="D66" s="48"/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9" t="s">
        <v>1</v>
      </c>
      <c r="C68" s="89"/>
      <c r="D68" s="41">
        <f>SUM(D69:D89)</f>
        <v>3215.49</v>
      </c>
      <c r="E68" s="31"/>
    </row>
    <row r="69" spans="1:5" s="25" customFormat="1" ht="21" customHeight="1">
      <c r="A69" s="57"/>
      <c r="B69" s="49"/>
      <c r="C69" s="49" t="s">
        <v>14</v>
      </c>
      <c r="D69" s="45">
        <v>946.32</v>
      </c>
      <c r="E69" s="24"/>
    </row>
    <row r="70" spans="1:5" s="32" customFormat="1" ht="19.5" customHeight="1">
      <c r="A70" s="57"/>
      <c r="B70" s="49"/>
      <c r="C70" s="49" t="s">
        <v>60</v>
      </c>
      <c r="D70" s="45">
        <v>342.43</v>
      </c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 hidden="1">
      <c r="A72" s="57"/>
      <c r="B72" s="49"/>
      <c r="C72" s="49" t="s">
        <v>74</v>
      </c>
      <c r="D72" s="45"/>
      <c r="E72" s="31"/>
    </row>
    <row r="73" spans="1:5" s="32" customFormat="1" ht="19.5" customHeight="1" hidden="1">
      <c r="A73" s="57"/>
      <c r="B73" s="49"/>
      <c r="C73" s="49" t="s">
        <v>63</v>
      </c>
      <c r="D73" s="45"/>
      <c r="E73" s="31"/>
    </row>
    <row r="74" spans="1:5" s="32" customFormat="1" ht="21" customHeight="1" hidden="1">
      <c r="A74" s="57"/>
      <c r="B74" s="49"/>
      <c r="C74" s="49" t="s">
        <v>75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 hidden="1">
      <c r="A76" s="57"/>
      <c r="B76" s="49"/>
      <c r="C76" s="49" t="s">
        <v>64</v>
      </c>
      <c r="D76" s="45"/>
      <c r="E76" s="31"/>
    </row>
    <row r="77" spans="1:5" s="32" customFormat="1" ht="19.5" customHeight="1" hidden="1">
      <c r="A77" s="57"/>
      <c r="B77" s="49"/>
      <c r="C77" s="49" t="s">
        <v>77</v>
      </c>
      <c r="D77" s="45"/>
      <c r="E77" s="31"/>
    </row>
    <row r="78" spans="1:5" s="32" customFormat="1" ht="19.5" customHeight="1" hidden="1">
      <c r="A78" s="57"/>
      <c r="B78" s="49"/>
      <c r="C78" s="49" t="s">
        <v>66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65</v>
      </c>
      <c r="D81" s="45"/>
      <c r="E81" s="31"/>
    </row>
    <row r="82" spans="1:5" s="32" customFormat="1" ht="19.5" customHeight="1">
      <c r="A82" s="57"/>
      <c r="B82" s="49"/>
      <c r="C82" s="49" t="s">
        <v>46</v>
      </c>
      <c r="D82" s="45">
        <v>1926.74</v>
      </c>
      <c r="E82" s="31"/>
    </row>
    <row r="83" spans="1:5" s="32" customFormat="1" ht="19.5" customHeight="1" hidden="1">
      <c r="A83" s="57"/>
      <c r="B83" s="49"/>
      <c r="C83" s="49" t="s">
        <v>69</v>
      </c>
      <c r="D83" s="45"/>
      <c r="E83" s="31"/>
    </row>
    <row r="84" spans="1:5" s="32" customFormat="1" ht="19.5" customHeight="1" hidden="1">
      <c r="A84" s="57"/>
      <c r="B84" s="49"/>
      <c r="C84" s="49" t="s">
        <v>86</v>
      </c>
      <c r="D84" s="45"/>
      <c r="E84" s="31"/>
    </row>
    <row r="85" spans="1:5" s="32" customFormat="1" ht="19.5" customHeight="1" hidden="1">
      <c r="A85" s="57"/>
      <c r="B85" s="49"/>
      <c r="C85" s="49" t="s">
        <v>66</v>
      </c>
      <c r="D85" s="45"/>
      <c r="E85" s="31"/>
    </row>
    <row r="86" spans="1:5" s="32" customFormat="1" ht="19.5" customHeight="1" hidden="1">
      <c r="A86" s="57"/>
      <c r="B86" s="49"/>
      <c r="C86" s="49" t="s">
        <v>76</v>
      </c>
      <c r="D86" s="45"/>
      <c r="E86" s="31"/>
    </row>
    <row r="87" spans="1:5" s="32" customFormat="1" ht="19.5" customHeight="1" hidden="1">
      <c r="A87" s="57"/>
      <c r="B87" s="49"/>
      <c r="C87" s="49" t="s">
        <v>77</v>
      </c>
      <c r="D87" s="45"/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/>
      <c r="E89" s="31"/>
    </row>
    <row r="90" spans="1:5" s="32" customFormat="1" ht="19.5" customHeight="1">
      <c r="A90" s="21"/>
      <c r="B90" s="89" t="s">
        <v>2</v>
      </c>
      <c r="C90" s="89"/>
      <c r="D90" s="41">
        <f>SUM(D91:D110)</f>
        <v>11068.15</v>
      </c>
      <c r="E90" s="31"/>
    </row>
    <row r="91" spans="1:5" s="25" customFormat="1" ht="22.5" customHeight="1">
      <c r="A91" s="57"/>
      <c r="B91" s="58"/>
      <c r="C91" s="49" t="s">
        <v>73</v>
      </c>
      <c r="D91" s="48">
        <v>295.26</v>
      </c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74</v>
      </c>
      <c r="D94" s="45"/>
      <c r="E94" s="31"/>
    </row>
    <row r="95" spans="1:5" s="32" customFormat="1" ht="22.5" customHeight="1" hidden="1">
      <c r="A95" s="57"/>
      <c r="B95" s="58"/>
      <c r="C95" s="49" t="s">
        <v>63</v>
      </c>
      <c r="D95" s="45"/>
      <c r="E95" s="31"/>
    </row>
    <row r="96" spans="1:5" s="32" customFormat="1" ht="22.5" customHeight="1">
      <c r="A96" s="57"/>
      <c r="B96" s="58"/>
      <c r="C96" s="49" t="s">
        <v>75</v>
      </c>
      <c r="D96" s="45">
        <v>10772.89</v>
      </c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 hidden="1">
      <c r="A98" s="57"/>
      <c r="B98" s="58"/>
      <c r="C98" s="49" t="s">
        <v>64</v>
      </c>
      <c r="D98" s="45"/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65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/>
      <c r="E102" s="31"/>
    </row>
    <row r="103" spans="1:5" s="32" customFormat="1" ht="22.5" customHeight="1" hidden="1">
      <c r="A103" s="57"/>
      <c r="B103" s="58"/>
      <c r="C103" s="49" t="s">
        <v>69</v>
      </c>
      <c r="D103" s="45"/>
      <c r="E103" s="31"/>
    </row>
    <row r="104" spans="1:5" s="32" customFormat="1" ht="22.5" customHeight="1" hidden="1">
      <c r="A104" s="57"/>
      <c r="B104" s="58"/>
      <c r="C104" s="49" t="s">
        <v>86</v>
      </c>
      <c r="D104" s="45"/>
      <c r="E104" s="31"/>
    </row>
    <row r="105" spans="1:5" s="32" customFormat="1" ht="22.5" customHeight="1" hidden="1">
      <c r="A105" s="57"/>
      <c r="B105" s="58"/>
      <c r="C105" s="49" t="s">
        <v>66</v>
      </c>
      <c r="D105" s="45"/>
      <c r="E105" s="31"/>
    </row>
    <row r="106" spans="1:5" s="32" customFormat="1" ht="22.5" customHeight="1" hidden="1">
      <c r="A106" s="57"/>
      <c r="B106" s="58"/>
      <c r="C106" s="49" t="s">
        <v>76</v>
      </c>
      <c r="D106" s="45"/>
      <c r="E106" s="31"/>
    </row>
    <row r="107" spans="1:5" s="32" customFormat="1" ht="22.5" customHeight="1" hidden="1">
      <c r="A107" s="57"/>
      <c r="B107" s="58"/>
      <c r="C107" s="49" t="s">
        <v>86</v>
      </c>
      <c r="D107" s="45"/>
      <c r="E107" s="31"/>
    </row>
    <row r="108" spans="1:5" s="32" customFormat="1" ht="22.5" customHeight="1" hidden="1">
      <c r="A108" s="57"/>
      <c r="B108" s="58"/>
      <c r="C108" s="49" t="s">
        <v>77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9" t="s">
        <v>71</v>
      </c>
      <c r="C111" s="89"/>
      <c r="D111" s="41">
        <f>SUM(D112:D129)</f>
        <v>112.14</v>
      </c>
      <c r="E111" s="31"/>
    </row>
    <row r="112" spans="1:5" s="25" customFormat="1" ht="22.5" customHeight="1" hidden="1">
      <c r="A112" s="57"/>
      <c r="B112" s="49"/>
      <c r="C112" s="49" t="s">
        <v>73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 hidden="1">
      <c r="A115" s="57"/>
      <c r="B115" s="49"/>
      <c r="C115" s="49" t="s">
        <v>74</v>
      </c>
      <c r="D115" s="45"/>
      <c r="E115" s="31"/>
    </row>
    <row r="116" spans="1:5" s="32" customFormat="1" ht="19.5" customHeight="1" hidden="1">
      <c r="A116" s="57"/>
      <c r="B116" s="49"/>
      <c r="C116" s="49" t="s">
        <v>63</v>
      </c>
      <c r="D116" s="45"/>
      <c r="E116" s="31"/>
    </row>
    <row r="117" spans="1:5" s="32" customFormat="1" ht="19.5" customHeight="1" hidden="1">
      <c r="A117" s="57"/>
      <c r="B117" s="49"/>
      <c r="C117" s="49" t="s">
        <v>83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>
      <c r="A119" s="57"/>
      <c r="B119" s="49"/>
      <c r="C119" s="49" t="s">
        <v>64</v>
      </c>
      <c r="D119" s="45">
        <v>112.14</v>
      </c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65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69</v>
      </c>
      <c r="D124" s="45"/>
      <c r="E124" s="31"/>
    </row>
    <row r="125" spans="1:5" s="32" customFormat="1" ht="21" customHeight="1" hidden="1">
      <c r="A125" s="57"/>
      <c r="B125" s="49"/>
      <c r="C125" s="49" t="s">
        <v>86</v>
      </c>
      <c r="D125" s="45"/>
      <c r="E125" s="31"/>
    </row>
    <row r="126" spans="1:5" s="32" customFormat="1" ht="18.75" customHeight="1" hidden="1">
      <c r="A126" s="57"/>
      <c r="B126" s="49"/>
      <c r="C126" s="49" t="s">
        <v>66</v>
      </c>
      <c r="D126" s="45"/>
      <c r="E126" s="31"/>
    </row>
    <row r="127" spans="1:5" s="32" customFormat="1" ht="19.5" customHeight="1" hidden="1">
      <c r="A127" s="57"/>
      <c r="B127" s="49"/>
      <c r="C127" s="49" t="s">
        <v>76</v>
      </c>
      <c r="D127" s="45"/>
      <c r="E127" s="31"/>
    </row>
    <row r="128" spans="1:5" s="32" customFormat="1" ht="19.5" customHeight="1" hidden="1">
      <c r="A128" s="57"/>
      <c r="B128" s="49"/>
      <c r="C128" s="49" t="s">
        <v>77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9" t="s">
        <v>85</v>
      </c>
      <c r="C130" s="89"/>
      <c r="D130" s="41">
        <f>SUM(D131:D148)</f>
        <v>976.28</v>
      </c>
      <c r="E130" s="31"/>
    </row>
    <row r="131" spans="1:5" s="25" customFormat="1" ht="18.75" customHeight="1" hidden="1">
      <c r="A131" s="57"/>
      <c r="B131" s="49"/>
      <c r="C131" s="49" t="s">
        <v>73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74</v>
      </c>
      <c r="D134" s="45"/>
      <c r="E134" s="31"/>
    </row>
    <row r="135" spans="1:5" s="32" customFormat="1" ht="19.5" customHeight="1" hidden="1">
      <c r="A135" s="57"/>
      <c r="B135" s="49"/>
      <c r="C135" s="49" t="s">
        <v>63</v>
      </c>
      <c r="D135" s="45"/>
      <c r="E135" s="31"/>
    </row>
    <row r="136" spans="1:5" s="32" customFormat="1" ht="19.5" customHeight="1" hidden="1">
      <c r="A136" s="57"/>
      <c r="B136" s="49"/>
      <c r="C136" s="49" t="s">
        <v>75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64</v>
      </c>
      <c r="D138" s="45"/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65</v>
      </c>
      <c r="D141" s="45"/>
      <c r="E141" s="31"/>
    </row>
    <row r="142" spans="1:5" s="32" customFormat="1" ht="19.5" customHeight="1">
      <c r="A142" s="57"/>
      <c r="B142" s="49"/>
      <c r="C142" s="49" t="s">
        <v>46</v>
      </c>
      <c r="D142" s="45">
        <v>976.28</v>
      </c>
      <c r="E142" s="31"/>
    </row>
    <row r="143" spans="1:5" s="32" customFormat="1" ht="19.5" customHeight="1" hidden="1">
      <c r="A143" s="57"/>
      <c r="B143" s="49"/>
      <c r="C143" s="49" t="s">
        <v>69</v>
      </c>
      <c r="D143" s="45"/>
      <c r="E143" s="31"/>
    </row>
    <row r="144" spans="1:5" s="32" customFormat="1" ht="19.5" customHeight="1" hidden="1">
      <c r="A144" s="57"/>
      <c r="B144" s="49"/>
      <c r="C144" s="49" t="s">
        <v>86</v>
      </c>
      <c r="D144" s="45"/>
      <c r="E144" s="31"/>
    </row>
    <row r="145" spans="1:5" s="32" customFormat="1" ht="24" customHeight="1" hidden="1">
      <c r="A145" s="57"/>
      <c r="B145" s="49"/>
      <c r="C145" s="49" t="s">
        <v>66</v>
      </c>
      <c r="D145" s="45"/>
      <c r="E145" s="31"/>
    </row>
    <row r="146" spans="1:5" s="32" customFormat="1" ht="19.5" customHeight="1" hidden="1">
      <c r="A146" s="57"/>
      <c r="B146" s="49"/>
      <c r="C146" s="49" t="s">
        <v>76</v>
      </c>
      <c r="D146" s="45"/>
      <c r="E146" s="31"/>
    </row>
    <row r="147" spans="1:5" s="32" customFormat="1" ht="19.5" customHeight="1" hidden="1">
      <c r="A147" s="57"/>
      <c r="B147" s="49"/>
      <c r="C147" s="49" t="s">
        <v>77</v>
      </c>
      <c r="D147" s="45"/>
      <c r="E147" s="31"/>
    </row>
    <row r="148" spans="1:5" s="32" customFormat="1" ht="22.5" customHeight="1" hidden="1">
      <c r="A148" s="57"/>
      <c r="B148" s="49"/>
      <c r="C148" s="49" t="s">
        <v>61</v>
      </c>
      <c r="D148" s="45"/>
      <c r="E148" s="31"/>
    </row>
    <row r="149" spans="1:5" s="32" customFormat="1" ht="18.75">
      <c r="A149" s="57"/>
      <c r="B149" s="89" t="s">
        <v>81</v>
      </c>
      <c r="C149" s="89"/>
      <c r="D149" s="38">
        <f>D150</f>
        <v>0</v>
      </c>
      <c r="E149" s="31"/>
    </row>
    <row r="150" spans="1:5" s="32" customFormat="1" ht="19.5" customHeight="1" hidden="1">
      <c r="A150" s="57"/>
      <c r="B150" s="53"/>
      <c r="C150" s="53" t="s">
        <v>82</v>
      </c>
      <c r="D150" s="45"/>
      <c r="E150" s="31"/>
    </row>
    <row r="151" spans="1:5" s="32" customFormat="1" ht="43.5" customHeight="1">
      <c r="A151" s="71" t="s">
        <v>57</v>
      </c>
      <c r="B151" s="90" t="s">
        <v>108</v>
      </c>
      <c r="C151" s="91"/>
      <c r="D151" s="44">
        <v>7835</v>
      </c>
      <c r="E151" s="31"/>
    </row>
    <row r="152" spans="1:5" s="25" customFormat="1" ht="24" customHeight="1">
      <c r="A152" s="72"/>
      <c r="B152" s="90" t="s">
        <v>109</v>
      </c>
      <c r="C152" s="91"/>
      <c r="D152" s="44">
        <v>11000</v>
      </c>
      <c r="E152" s="24"/>
    </row>
    <row r="153" spans="1:5" s="25" customFormat="1" ht="18" customHeight="1" hidden="1">
      <c r="A153" s="72"/>
      <c r="B153" s="90"/>
      <c r="C153" s="91"/>
      <c r="D153" s="44"/>
      <c r="E153" s="24"/>
    </row>
    <row r="154" spans="1:5" s="25" customFormat="1" ht="18" customHeight="1" hidden="1">
      <c r="A154" s="73"/>
      <c r="B154" s="90"/>
      <c r="C154" s="91"/>
      <c r="D154" s="44"/>
      <c r="E154" s="24"/>
    </row>
    <row r="155" spans="1:5" s="25" customFormat="1" ht="21.75" customHeight="1">
      <c r="A155" s="51" t="s">
        <v>23</v>
      </c>
      <c r="B155" s="80" t="s">
        <v>58</v>
      </c>
      <c r="C155" s="80"/>
      <c r="D155" s="39">
        <f>D161+D165+D176+D208+D210+D213+D216+D219+D221+D224+D226+D230+D232+D237</f>
        <v>551865.91</v>
      </c>
      <c r="E155" s="24"/>
    </row>
    <row r="156" spans="1:7" s="25" customFormat="1" ht="21" customHeight="1">
      <c r="A156" s="71" t="s">
        <v>96</v>
      </c>
      <c r="B156" s="81" t="s">
        <v>110</v>
      </c>
      <c r="C156" s="81"/>
      <c r="D156" s="41">
        <v>3500</v>
      </c>
      <c r="E156" s="59"/>
      <c r="G156" s="68"/>
    </row>
    <row r="157" spans="1:5" s="25" customFormat="1" ht="18.75">
      <c r="A157" s="72"/>
      <c r="B157" s="81" t="s">
        <v>111</v>
      </c>
      <c r="C157" s="81"/>
      <c r="D157" s="41">
        <v>1430</v>
      </c>
      <c r="E157" s="59"/>
    </row>
    <row r="158" spans="1:5" s="25" customFormat="1" ht="36.75" customHeight="1">
      <c r="A158" s="72"/>
      <c r="B158" s="76" t="s">
        <v>112</v>
      </c>
      <c r="C158" s="77"/>
      <c r="D158" s="41">
        <v>400</v>
      </c>
      <c r="E158" s="59"/>
    </row>
    <row r="159" spans="1:5" s="25" customFormat="1" ht="37.5" customHeight="1">
      <c r="A159" s="72"/>
      <c r="B159" s="76" t="s">
        <v>113</v>
      </c>
      <c r="C159" s="77"/>
      <c r="D159" s="41">
        <v>745</v>
      </c>
      <c r="E159" s="59"/>
    </row>
    <row r="160" spans="1:5" s="25" customFormat="1" ht="37.5" customHeight="1">
      <c r="A160" s="72"/>
      <c r="B160" s="76" t="s">
        <v>114</v>
      </c>
      <c r="C160" s="77"/>
      <c r="D160" s="41">
        <v>2379.3</v>
      </c>
      <c r="E160" s="59"/>
    </row>
    <row r="161" spans="1:5" s="25" customFormat="1" ht="21.75" customHeight="1">
      <c r="A161" s="73"/>
      <c r="B161" s="61"/>
      <c r="C161" s="66" t="s">
        <v>102</v>
      </c>
      <c r="D161" s="65">
        <f>D156+D157+D158+D159+D160</f>
        <v>8454.3</v>
      </c>
      <c r="E161" s="59"/>
    </row>
    <row r="162" spans="1:5" s="25" customFormat="1" ht="19.5" customHeight="1">
      <c r="A162" s="71" t="s">
        <v>19</v>
      </c>
      <c r="B162" s="76" t="s">
        <v>115</v>
      </c>
      <c r="C162" s="77"/>
      <c r="D162" s="41">
        <v>40600</v>
      </c>
      <c r="E162" s="59"/>
    </row>
    <row r="163" spans="1:5" s="25" customFormat="1" ht="19.5" customHeight="1" hidden="1">
      <c r="A163" s="72"/>
      <c r="B163" s="76"/>
      <c r="C163" s="77"/>
      <c r="D163" s="41"/>
      <c r="E163" s="59"/>
    </row>
    <row r="164" spans="1:5" s="25" customFormat="1" ht="19.5" customHeight="1" hidden="1">
      <c r="A164" s="72"/>
      <c r="B164" s="76"/>
      <c r="C164" s="77"/>
      <c r="D164" s="41"/>
      <c r="E164" s="59"/>
    </row>
    <row r="165" spans="1:5" s="25" customFormat="1" ht="18" customHeight="1">
      <c r="A165" s="73"/>
      <c r="B165" s="61"/>
      <c r="C165" s="66" t="s">
        <v>102</v>
      </c>
      <c r="D165" s="65">
        <f>D162+D163+D164</f>
        <v>40600</v>
      </c>
      <c r="E165" s="59"/>
    </row>
    <row r="166" spans="1:5" s="63" customFormat="1" ht="21" customHeight="1">
      <c r="A166" s="71" t="s">
        <v>46</v>
      </c>
      <c r="B166" s="70" t="s">
        <v>116</v>
      </c>
      <c r="C166" s="70"/>
      <c r="D166" s="41">
        <v>1</v>
      </c>
      <c r="E166" s="59"/>
    </row>
    <row r="167" spans="1:5" s="25" customFormat="1" ht="18.75" customHeight="1">
      <c r="A167" s="72"/>
      <c r="B167" s="70" t="s">
        <v>87</v>
      </c>
      <c r="C167" s="70"/>
      <c r="D167" s="41">
        <f>171.86+322.08+322.08+322.08+161.04+81.08</f>
        <v>1380.2199999999998</v>
      </c>
      <c r="E167" s="59"/>
    </row>
    <row r="168" spans="1:5" s="25" customFormat="1" ht="36" customHeight="1">
      <c r="A168" s="72"/>
      <c r="B168" s="76" t="s">
        <v>117</v>
      </c>
      <c r="C168" s="77"/>
      <c r="D168" s="41">
        <v>5000</v>
      </c>
      <c r="E168" s="59"/>
    </row>
    <row r="169" spans="1:5" s="25" customFormat="1" ht="18.75" customHeight="1">
      <c r="A169" s="72"/>
      <c r="B169" s="74" t="s">
        <v>124</v>
      </c>
      <c r="C169" s="75"/>
      <c r="D169" s="41">
        <v>2178.23</v>
      </c>
      <c r="E169" s="59"/>
    </row>
    <row r="170" spans="1:5" s="25" customFormat="1" ht="18.75" customHeight="1" hidden="1">
      <c r="A170" s="72"/>
      <c r="B170" s="74"/>
      <c r="C170" s="75"/>
      <c r="D170" s="41"/>
      <c r="E170" s="59"/>
    </row>
    <row r="171" spans="1:5" s="25" customFormat="1" ht="27" customHeight="1" hidden="1">
      <c r="A171" s="72"/>
      <c r="B171" s="74"/>
      <c r="C171" s="75"/>
      <c r="D171" s="41"/>
      <c r="E171" s="59"/>
    </row>
    <row r="172" spans="1:5" s="25" customFormat="1" ht="18.75" customHeight="1" hidden="1">
      <c r="A172" s="72"/>
      <c r="B172" s="78"/>
      <c r="C172" s="79"/>
      <c r="D172" s="41"/>
      <c r="E172" s="59"/>
    </row>
    <row r="173" spans="1:5" s="25" customFormat="1" ht="18.75" customHeight="1" hidden="1">
      <c r="A173" s="72"/>
      <c r="B173" s="78"/>
      <c r="C173" s="79"/>
      <c r="D173" s="41"/>
      <c r="E173" s="59"/>
    </row>
    <row r="174" spans="1:5" s="25" customFormat="1" ht="18.75" customHeight="1" hidden="1">
      <c r="A174" s="72"/>
      <c r="B174" s="78"/>
      <c r="C174" s="79"/>
      <c r="D174" s="41"/>
      <c r="E174" s="59"/>
    </row>
    <row r="175" spans="1:5" s="25" customFormat="1" ht="18.75" customHeight="1" hidden="1">
      <c r="A175" s="72"/>
      <c r="B175" s="76"/>
      <c r="C175" s="77"/>
      <c r="D175" s="41"/>
      <c r="E175" s="59"/>
    </row>
    <row r="176" spans="1:5" s="25" customFormat="1" ht="18.75" customHeight="1">
      <c r="A176" s="73"/>
      <c r="B176" s="61"/>
      <c r="C176" s="66" t="s">
        <v>102</v>
      </c>
      <c r="D176" s="65">
        <f>D166+D167+D175+D168+D169+D170+D171</f>
        <v>8559.449999999999</v>
      </c>
      <c r="E176" s="59"/>
    </row>
    <row r="177" spans="1:5" s="25" customFormat="1" ht="20.25" customHeight="1" hidden="1">
      <c r="A177" s="71" t="s">
        <v>100</v>
      </c>
      <c r="B177" s="76"/>
      <c r="C177" s="77"/>
      <c r="D177" s="41"/>
      <c r="E177" s="59"/>
    </row>
    <row r="178" spans="1:5" s="25" customFormat="1" ht="20.25" customHeight="1" hidden="1">
      <c r="A178" s="72"/>
      <c r="B178" s="76"/>
      <c r="C178" s="77"/>
      <c r="D178" s="41"/>
      <c r="E178" s="59"/>
    </row>
    <row r="179" spans="1:5" s="25" customFormat="1" ht="20.25" customHeight="1" hidden="1">
      <c r="A179" s="73"/>
      <c r="B179" s="61"/>
      <c r="C179" s="66" t="s">
        <v>102</v>
      </c>
      <c r="D179" s="65">
        <f>D177+D178</f>
        <v>0</v>
      </c>
      <c r="E179" s="59"/>
    </row>
    <row r="180" spans="1:5" s="25" customFormat="1" ht="40.5" customHeight="1" hidden="1">
      <c r="A180" s="71"/>
      <c r="B180" s="76"/>
      <c r="C180" s="77"/>
      <c r="D180" s="41"/>
      <c r="E180" s="59"/>
    </row>
    <row r="181" spans="1:5" s="25" customFormat="1" ht="18" customHeight="1" hidden="1">
      <c r="A181" s="73"/>
      <c r="B181" s="61"/>
      <c r="C181" s="66" t="s">
        <v>102</v>
      </c>
      <c r="D181" s="65">
        <f>D180</f>
        <v>0</v>
      </c>
      <c r="E181" s="59"/>
    </row>
    <row r="182" spans="1:4" s="26" customFormat="1" ht="18.75" hidden="1">
      <c r="A182" s="80"/>
      <c r="B182" s="76"/>
      <c r="C182" s="77"/>
      <c r="D182" s="28"/>
    </row>
    <row r="183" spans="1:4" s="26" customFormat="1" ht="18.75" hidden="1">
      <c r="A183" s="80"/>
      <c r="B183" s="76"/>
      <c r="C183" s="77"/>
      <c r="D183" s="28"/>
    </row>
    <row r="184" spans="1:4" s="26" customFormat="1" ht="21.75" customHeight="1" hidden="1">
      <c r="A184" s="80"/>
      <c r="B184" s="64"/>
      <c r="C184" s="66" t="s">
        <v>102</v>
      </c>
      <c r="D184" s="67">
        <f>D183+D182</f>
        <v>0</v>
      </c>
    </row>
    <row r="185" spans="1:4" s="26" customFormat="1" ht="18.75" customHeight="1" hidden="1">
      <c r="A185" s="71"/>
      <c r="B185" s="76"/>
      <c r="C185" s="77"/>
      <c r="D185" s="28"/>
    </row>
    <row r="186" spans="1:4" s="26" customFormat="1" ht="18.75" customHeight="1" hidden="1">
      <c r="A186" s="72"/>
      <c r="B186" s="76"/>
      <c r="C186" s="77"/>
      <c r="D186" s="28"/>
    </row>
    <row r="187" spans="1:4" s="26" customFormat="1" ht="18.75" customHeight="1" hidden="1">
      <c r="A187" s="72"/>
      <c r="B187" s="76"/>
      <c r="C187" s="77"/>
      <c r="D187" s="28"/>
    </row>
    <row r="188" spans="1:4" s="26" customFormat="1" ht="21.75" customHeight="1" hidden="1">
      <c r="A188" s="72"/>
      <c r="B188" s="76"/>
      <c r="C188" s="77"/>
      <c r="D188" s="28"/>
    </row>
    <row r="189" spans="1:4" s="26" customFormat="1" ht="19.5" customHeight="1" hidden="1">
      <c r="A189" s="72"/>
      <c r="B189" s="76"/>
      <c r="C189" s="77"/>
      <c r="D189" s="28"/>
    </row>
    <row r="190" spans="1:4" s="26" customFormat="1" ht="23.25" customHeight="1" hidden="1">
      <c r="A190" s="73"/>
      <c r="B190" s="61"/>
      <c r="C190" s="66" t="s">
        <v>102</v>
      </c>
      <c r="D190" s="67">
        <f>SUM(D185:D189)</f>
        <v>0</v>
      </c>
    </row>
    <row r="191" spans="1:4" s="26" customFormat="1" ht="18.75" hidden="1">
      <c r="A191" s="71"/>
      <c r="B191" s="76"/>
      <c r="C191" s="77"/>
      <c r="D191" s="28"/>
    </row>
    <row r="192" spans="1:4" s="26" customFormat="1" ht="19.5" hidden="1">
      <c r="A192" s="73"/>
      <c r="B192" s="61"/>
      <c r="C192" s="66" t="s">
        <v>102</v>
      </c>
      <c r="D192" s="67">
        <f>D191</f>
        <v>0</v>
      </c>
    </row>
    <row r="193" spans="1:4" s="26" customFormat="1" ht="39" customHeight="1" hidden="1">
      <c r="A193" s="21"/>
      <c r="B193" s="76"/>
      <c r="C193" s="77"/>
      <c r="D193" s="28"/>
    </row>
    <row r="194" spans="1:4" s="26" customFormat="1" ht="43.5" customHeight="1" hidden="1">
      <c r="A194" s="21"/>
      <c r="B194" s="76"/>
      <c r="C194" s="77"/>
      <c r="D194" s="28"/>
    </row>
    <row r="195" spans="1:4" s="26" customFormat="1" ht="37.5" customHeight="1" hidden="1">
      <c r="A195" s="21"/>
      <c r="B195" s="76"/>
      <c r="C195" s="77"/>
      <c r="D195" s="28"/>
    </row>
    <row r="196" spans="1:4" s="26" customFormat="1" ht="19.5" hidden="1">
      <c r="A196" s="21"/>
      <c r="B196" s="87" t="s">
        <v>102</v>
      </c>
      <c r="C196" s="88"/>
      <c r="D196" s="67">
        <f>D195+D194+D193</f>
        <v>0</v>
      </c>
    </row>
    <row r="197" spans="1:4" s="26" customFormat="1" ht="23.25" customHeight="1" hidden="1">
      <c r="A197" s="21"/>
      <c r="B197" s="76"/>
      <c r="C197" s="77"/>
      <c r="D197" s="28"/>
    </row>
    <row r="198" spans="1:4" s="26" customFormat="1" ht="21" customHeight="1" hidden="1">
      <c r="A198" s="21"/>
      <c r="B198" s="87" t="s">
        <v>102</v>
      </c>
      <c r="C198" s="88"/>
      <c r="D198" s="67">
        <f>D197</f>
        <v>0</v>
      </c>
    </row>
    <row r="199" spans="1:4" s="26" customFormat="1" ht="21" customHeight="1" hidden="1">
      <c r="A199" s="21"/>
      <c r="B199" s="76"/>
      <c r="C199" s="77"/>
      <c r="D199" s="28"/>
    </row>
    <row r="200" spans="1:4" s="26" customFormat="1" ht="18.75" hidden="1">
      <c r="A200" s="21"/>
      <c r="B200" s="76"/>
      <c r="C200" s="77"/>
      <c r="D200" s="28"/>
    </row>
    <row r="201" spans="1:4" s="26" customFormat="1" ht="18.75" hidden="1">
      <c r="A201" s="21"/>
      <c r="B201" s="76"/>
      <c r="C201" s="77"/>
      <c r="D201" s="28"/>
    </row>
    <row r="202" spans="1:4" s="26" customFormat="1" ht="18.75" hidden="1">
      <c r="A202" s="21"/>
      <c r="B202" s="76"/>
      <c r="C202" s="77"/>
      <c r="D202" s="28"/>
    </row>
    <row r="203" spans="1:4" s="26" customFormat="1" ht="18.75">
      <c r="A203" s="71" t="s">
        <v>69</v>
      </c>
      <c r="B203" s="76" t="s">
        <v>101</v>
      </c>
      <c r="C203" s="77"/>
      <c r="D203" s="28">
        <f>2400+10780+4800+4200</f>
        <v>22180</v>
      </c>
    </row>
    <row r="204" spans="1:4" s="26" customFormat="1" ht="18.75">
      <c r="A204" s="72"/>
      <c r="B204" s="76" t="s">
        <v>118</v>
      </c>
      <c r="C204" s="77"/>
      <c r="D204" s="28">
        <v>6300</v>
      </c>
    </row>
    <row r="205" spans="1:4" s="26" customFormat="1" ht="18.75">
      <c r="A205" s="72"/>
      <c r="B205" s="76" t="s">
        <v>125</v>
      </c>
      <c r="C205" s="77"/>
      <c r="D205" s="28">
        <v>6500</v>
      </c>
    </row>
    <row r="206" spans="1:4" s="26" customFormat="1" ht="18.75">
      <c r="A206" s="72"/>
      <c r="B206" s="76" t="s">
        <v>126</v>
      </c>
      <c r="C206" s="77"/>
      <c r="D206" s="28">
        <v>4500</v>
      </c>
    </row>
    <row r="207" spans="1:4" s="26" customFormat="1" ht="18.75">
      <c r="A207" s="72"/>
      <c r="B207" s="74" t="s">
        <v>124</v>
      </c>
      <c r="C207" s="75"/>
      <c r="D207" s="28">
        <v>889.77</v>
      </c>
    </row>
    <row r="208" spans="1:4" s="26" customFormat="1" ht="19.5">
      <c r="A208" s="73"/>
      <c r="B208" s="61"/>
      <c r="C208" s="66" t="s">
        <v>102</v>
      </c>
      <c r="D208" s="67">
        <f>D203+D204+D205+D206+D207</f>
        <v>40369.77</v>
      </c>
    </row>
    <row r="209" spans="1:4" s="26" customFormat="1" ht="18.75">
      <c r="A209" s="71" t="s">
        <v>66</v>
      </c>
      <c r="B209" s="76" t="s">
        <v>119</v>
      </c>
      <c r="C209" s="77"/>
      <c r="D209" s="28">
        <v>1200</v>
      </c>
    </row>
    <row r="210" spans="1:4" s="26" customFormat="1" ht="19.5">
      <c r="A210" s="73"/>
      <c r="B210" s="61"/>
      <c r="C210" s="66" t="s">
        <v>102</v>
      </c>
      <c r="D210" s="67">
        <v>1200</v>
      </c>
    </row>
    <row r="211" spans="1:4" s="26" customFormat="1" ht="18.75">
      <c r="A211" s="71" t="s">
        <v>32</v>
      </c>
      <c r="B211" s="70" t="s">
        <v>87</v>
      </c>
      <c r="C211" s="70"/>
      <c r="D211" s="28">
        <v>165.55</v>
      </c>
    </row>
    <row r="212" spans="1:4" s="26" customFormat="1" ht="18" customHeight="1">
      <c r="A212" s="72"/>
      <c r="B212" s="74" t="s">
        <v>124</v>
      </c>
      <c r="C212" s="75"/>
      <c r="D212" s="28">
        <v>700.99</v>
      </c>
    </row>
    <row r="213" spans="1:4" s="26" customFormat="1" ht="19.5">
      <c r="A213" s="73"/>
      <c r="B213" s="61"/>
      <c r="C213" s="66" t="s">
        <v>102</v>
      </c>
      <c r="D213" s="67">
        <f>D211+D212</f>
        <v>866.54</v>
      </c>
    </row>
    <row r="214" spans="1:4" s="26" customFormat="1" ht="18.75">
      <c r="A214" s="71" t="s">
        <v>65</v>
      </c>
      <c r="B214" s="70" t="s">
        <v>87</v>
      </c>
      <c r="C214" s="70"/>
      <c r="D214" s="28">
        <v>335.52</v>
      </c>
    </row>
    <row r="215" spans="1:4" s="26" customFormat="1" ht="18.75">
      <c r="A215" s="72"/>
      <c r="B215" s="70" t="s">
        <v>120</v>
      </c>
      <c r="C215" s="70"/>
      <c r="D215" s="28">
        <v>477</v>
      </c>
    </row>
    <row r="216" spans="1:4" s="26" customFormat="1" ht="18" customHeight="1">
      <c r="A216" s="73"/>
      <c r="B216" s="61"/>
      <c r="C216" s="66" t="s">
        <v>102</v>
      </c>
      <c r="D216" s="67">
        <f>D214+D215</f>
        <v>812.52</v>
      </c>
    </row>
    <row r="217" spans="1:4" s="26" customFormat="1" ht="18.75">
      <c r="A217" s="71" t="s">
        <v>61</v>
      </c>
      <c r="B217" s="70" t="s">
        <v>87</v>
      </c>
      <c r="C217" s="70"/>
      <c r="D217" s="28">
        <v>617.66</v>
      </c>
    </row>
    <row r="218" spans="1:4" s="26" customFormat="1" ht="18.75">
      <c r="A218" s="72"/>
      <c r="B218" s="74" t="s">
        <v>124</v>
      </c>
      <c r="C218" s="75"/>
      <c r="D218" s="28">
        <v>313</v>
      </c>
    </row>
    <row r="219" spans="1:4" s="26" customFormat="1" ht="19.5">
      <c r="A219" s="73"/>
      <c r="B219" s="61"/>
      <c r="C219" s="66" t="s">
        <v>102</v>
      </c>
      <c r="D219" s="67">
        <f>D217+D218</f>
        <v>930.66</v>
      </c>
    </row>
    <row r="220" spans="1:4" s="26" customFormat="1" ht="18.75">
      <c r="A220" s="71" t="s">
        <v>31</v>
      </c>
      <c r="B220" s="70" t="s">
        <v>94</v>
      </c>
      <c r="C220" s="70"/>
      <c r="D220" s="28">
        <v>380</v>
      </c>
    </row>
    <row r="221" spans="1:4" s="26" customFormat="1" ht="18" customHeight="1">
      <c r="A221" s="73"/>
      <c r="B221" s="61"/>
      <c r="C221" s="66" t="s">
        <v>102</v>
      </c>
      <c r="D221" s="67">
        <f>D220</f>
        <v>380</v>
      </c>
    </row>
    <row r="222" spans="1:4" s="26" customFormat="1" ht="18" customHeight="1">
      <c r="A222" s="71" t="s">
        <v>60</v>
      </c>
      <c r="B222" s="70" t="s">
        <v>87</v>
      </c>
      <c r="C222" s="70"/>
      <c r="D222" s="28">
        <v>246.75</v>
      </c>
    </row>
    <row r="223" spans="1:4" s="26" customFormat="1" ht="18" customHeight="1">
      <c r="A223" s="72"/>
      <c r="B223" s="74" t="s">
        <v>124</v>
      </c>
      <c r="C223" s="75"/>
      <c r="D223" s="28">
        <v>313</v>
      </c>
    </row>
    <row r="224" spans="1:4" s="26" customFormat="1" ht="18" customHeight="1">
      <c r="A224" s="73"/>
      <c r="B224" s="61"/>
      <c r="C224" s="66" t="s">
        <v>102</v>
      </c>
      <c r="D224" s="67">
        <f>D222+D223</f>
        <v>559.75</v>
      </c>
    </row>
    <row r="225" spans="1:4" s="26" customFormat="1" ht="41.25" customHeight="1">
      <c r="A225" s="71" t="s">
        <v>93</v>
      </c>
      <c r="B225" s="70" t="s">
        <v>87</v>
      </c>
      <c r="C225" s="70"/>
      <c r="D225" s="28">
        <v>340.03</v>
      </c>
    </row>
    <row r="226" spans="1:4" s="26" customFormat="1" ht="18" customHeight="1">
      <c r="A226" s="73"/>
      <c r="B226" s="61"/>
      <c r="C226" s="66" t="s">
        <v>102</v>
      </c>
      <c r="D226" s="67">
        <f>D225</f>
        <v>340.03</v>
      </c>
    </row>
    <row r="227" spans="1:4" s="26" customFormat="1" ht="18" customHeight="1">
      <c r="A227" s="71" t="s">
        <v>0</v>
      </c>
      <c r="B227" s="70" t="s">
        <v>87</v>
      </c>
      <c r="C227" s="70"/>
      <c r="D227" s="28">
        <v>534.96</v>
      </c>
    </row>
    <row r="228" spans="1:4" s="26" customFormat="1" ht="18" customHeight="1">
      <c r="A228" s="72"/>
      <c r="B228" s="70" t="s">
        <v>97</v>
      </c>
      <c r="C228" s="70"/>
      <c r="D228" s="28">
        <v>420</v>
      </c>
    </row>
    <row r="229" spans="1:4" s="26" customFormat="1" ht="18" customHeight="1">
      <c r="A229" s="72"/>
      <c r="B229" s="70" t="s">
        <v>121</v>
      </c>
      <c r="C229" s="70"/>
      <c r="D229" s="28">
        <v>1050</v>
      </c>
    </row>
    <row r="230" spans="1:4" s="26" customFormat="1" ht="18" customHeight="1">
      <c r="A230" s="73"/>
      <c r="B230" s="61"/>
      <c r="C230" s="66" t="s">
        <v>102</v>
      </c>
      <c r="D230" s="67">
        <f>D227+D228+D229</f>
        <v>2004.96</v>
      </c>
    </row>
    <row r="231" spans="1:4" s="26" customFormat="1" ht="18" customHeight="1">
      <c r="A231" s="21" t="s">
        <v>64</v>
      </c>
      <c r="B231" s="74" t="s">
        <v>122</v>
      </c>
      <c r="C231" s="75"/>
      <c r="D231" s="28">
        <v>31</v>
      </c>
    </row>
    <row r="232" spans="1:4" s="26" customFormat="1" ht="18" customHeight="1">
      <c r="A232" s="21"/>
      <c r="B232" s="61"/>
      <c r="C232" s="66" t="s">
        <v>102</v>
      </c>
      <c r="D232" s="67">
        <f>D231</f>
        <v>31</v>
      </c>
    </row>
    <row r="233" spans="1:4" s="26" customFormat="1" ht="57" customHeight="1">
      <c r="A233" s="21" t="s">
        <v>103</v>
      </c>
      <c r="B233" s="76" t="s">
        <v>129</v>
      </c>
      <c r="C233" s="99"/>
      <c r="D233" s="67">
        <v>431489.19</v>
      </c>
    </row>
    <row r="234" spans="1:4" s="26" customFormat="1" ht="18" customHeight="1">
      <c r="A234" s="21"/>
      <c r="B234" s="76" t="s">
        <v>130</v>
      </c>
      <c r="C234" s="99"/>
      <c r="D234" s="67">
        <v>14518.34</v>
      </c>
    </row>
    <row r="235" spans="1:4" s="26" customFormat="1" ht="24" customHeight="1">
      <c r="A235" s="21"/>
      <c r="B235" s="76" t="s">
        <v>131</v>
      </c>
      <c r="C235" s="99"/>
      <c r="D235" s="67">
        <v>698.52</v>
      </c>
    </row>
    <row r="236" spans="1:4" s="26" customFormat="1" ht="21.75" customHeight="1">
      <c r="A236" s="21"/>
      <c r="B236" s="76" t="s">
        <v>132</v>
      </c>
      <c r="C236" s="99"/>
      <c r="D236" s="67">
        <v>50.88</v>
      </c>
    </row>
    <row r="237" spans="1:4" s="26" customFormat="1" ht="18" customHeight="1">
      <c r="A237" s="21"/>
      <c r="B237" s="61"/>
      <c r="C237" s="66" t="s">
        <v>133</v>
      </c>
      <c r="D237" s="67">
        <v>446756.93</v>
      </c>
    </row>
    <row r="238" spans="1:4" s="26" customFormat="1" ht="18.75" hidden="1">
      <c r="A238" s="21"/>
      <c r="B238" s="61"/>
      <c r="C238" s="62"/>
      <c r="D238" s="28"/>
    </row>
    <row r="239" spans="1:4" s="26" customFormat="1" ht="18.75" hidden="1">
      <c r="A239" s="21"/>
      <c r="B239" s="61"/>
      <c r="C239" s="62"/>
      <c r="D239" s="28"/>
    </row>
    <row r="240" spans="1:4" s="26" customFormat="1" ht="18.75" hidden="1">
      <c r="A240" s="21"/>
      <c r="B240" s="61"/>
      <c r="C240" s="62"/>
      <c r="D240" s="28"/>
    </row>
    <row r="241" spans="1:4" s="26" customFormat="1" ht="18.75" hidden="1">
      <c r="A241" s="21"/>
      <c r="B241" s="61"/>
      <c r="C241" s="62"/>
      <c r="D241" s="28"/>
    </row>
    <row r="242" spans="1:4" s="26" customFormat="1" ht="18.75" hidden="1">
      <c r="A242" s="21"/>
      <c r="B242" s="76"/>
      <c r="C242" s="77"/>
      <c r="D242" s="28"/>
    </row>
    <row r="243" spans="1:5" s="26" customFormat="1" ht="19.5" customHeight="1">
      <c r="A243" s="51"/>
      <c r="B243" s="85" t="s">
        <v>20</v>
      </c>
      <c r="C243" s="86"/>
      <c r="D243" s="24">
        <f>D155+D11</f>
        <v>2690136.6700000004</v>
      </c>
      <c r="E243" s="27"/>
    </row>
    <row r="244" spans="1:5" s="26" customFormat="1" ht="19.5" customHeight="1">
      <c r="A244" s="52"/>
      <c r="B244" s="85" t="s">
        <v>59</v>
      </c>
      <c r="C244" s="86"/>
      <c r="D244" s="24">
        <f>SUM(D245:D248)</f>
        <v>0</v>
      </c>
      <c r="E244" s="27"/>
    </row>
    <row r="245" spans="1:5" s="26" customFormat="1" ht="21" customHeight="1">
      <c r="A245" s="60"/>
      <c r="B245" s="76"/>
      <c r="C245" s="77"/>
      <c r="D245" s="28"/>
      <c r="E245" s="27"/>
    </row>
    <row r="246" spans="1:4" s="26" customFormat="1" ht="18.75">
      <c r="A246" s="21"/>
      <c r="B246" s="76"/>
      <c r="C246" s="77"/>
      <c r="D246" s="28"/>
    </row>
    <row r="247" spans="1:4" s="26" customFormat="1" ht="18.75" hidden="1">
      <c r="A247" s="21"/>
      <c r="B247" s="76"/>
      <c r="C247" s="77"/>
      <c r="D247" s="28"/>
    </row>
    <row r="248" spans="1:4" s="26" customFormat="1" ht="21" customHeight="1" hidden="1">
      <c r="A248" s="21"/>
      <c r="B248" s="76"/>
      <c r="C248" s="77"/>
      <c r="D248" s="28"/>
    </row>
    <row r="249" spans="1:4" s="26" customFormat="1" ht="21" customHeight="1">
      <c r="A249" s="21"/>
      <c r="B249" s="82" t="s">
        <v>99</v>
      </c>
      <c r="C249" s="83"/>
      <c r="D249" s="24">
        <f>D243+D244</f>
        <v>2690136.6700000004</v>
      </c>
    </row>
    <row r="250" spans="1:4" s="26" customFormat="1" ht="21" customHeight="1">
      <c r="A250" s="21"/>
      <c r="B250" s="61"/>
      <c r="C250" s="62"/>
      <c r="D250" s="28"/>
    </row>
    <row r="251" spans="1:5" s="26" customFormat="1" ht="19.5" customHeight="1">
      <c r="A251" s="21"/>
      <c r="B251" s="84" t="s">
        <v>88</v>
      </c>
      <c r="C251" s="84"/>
      <c r="D251" s="24">
        <f>D253+D255+D256</f>
        <v>0</v>
      </c>
      <c r="E251" s="27"/>
    </row>
    <row r="252" spans="1:5" s="26" customFormat="1" ht="0.75" customHeight="1">
      <c r="A252" s="21" t="s">
        <v>64</v>
      </c>
      <c r="B252" s="76" t="s">
        <v>95</v>
      </c>
      <c r="C252" s="77"/>
      <c r="D252" s="28"/>
      <c r="E252" s="27"/>
    </row>
    <row r="253" spans="1:5" s="26" customFormat="1" ht="17.25" customHeight="1">
      <c r="A253" s="21"/>
      <c r="B253" s="76"/>
      <c r="C253" s="77"/>
      <c r="D253" s="28"/>
      <c r="E253" s="27"/>
    </row>
    <row r="254" spans="1:5" s="26" customFormat="1" ht="21" customHeight="1" hidden="1">
      <c r="A254" s="21"/>
      <c r="B254" s="76"/>
      <c r="C254" s="77"/>
      <c r="D254" s="28"/>
      <c r="E254" s="27"/>
    </row>
    <row r="255" spans="1:5" s="26" customFormat="1" ht="18" customHeight="1" hidden="1">
      <c r="A255" s="21"/>
      <c r="B255" s="78"/>
      <c r="C255" s="79"/>
      <c r="D255" s="28"/>
      <c r="E255" s="27"/>
    </row>
    <row r="256" spans="1:5" s="26" customFormat="1" ht="18.75" hidden="1">
      <c r="A256" s="40"/>
      <c r="B256" s="76"/>
      <c r="C256" s="77"/>
      <c r="D256" s="28"/>
      <c r="E256" s="27"/>
    </row>
    <row r="257" spans="1:5" s="26" customFormat="1" ht="18.75">
      <c r="A257" s="21"/>
      <c r="B257" s="80" t="s">
        <v>89</v>
      </c>
      <c r="C257" s="80"/>
      <c r="D257" s="24">
        <f>D9-'11.03.2021'!D243-'11.03.2021'!D244</f>
        <v>166144.90999999968</v>
      </c>
      <c r="E257" s="27"/>
    </row>
    <row r="258" spans="1:5" s="26" customFormat="1" ht="19.5" customHeight="1">
      <c r="A258" s="21"/>
      <c r="B258" s="81"/>
      <c r="C258" s="81"/>
      <c r="D258" s="28"/>
      <c r="E258" s="27"/>
    </row>
    <row r="259" spans="1:5" s="26" customFormat="1" ht="21" customHeight="1">
      <c r="A259" s="21"/>
      <c r="B259" s="81"/>
      <c r="C259" s="81"/>
      <c r="D259" s="28"/>
      <c r="E259" s="27"/>
    </row>
    <row r="260" spans="1:5" s="26" customFormat="1" ht="18.75">
      <c r="A260" s="22"/>
      <c r="B260" s="22"/>
      <c r="C260" s="22"/>
      <c r="D260" s="30"/>
      <c r="E260" s="27"/>
    </row>
    <row r="262" ht="39.75" customHeight="1"/>
  </sheetData>
  <sheetProtection password="CA50" sheet="1" objects="1" scenarios="1" selectLockedCells="1" selectUnlockedCells="1"/>
  <mergeCells count="135">
    <mergeCell ref="B233:C233"/>
    <mergeCell ref="B234:C234"/>
    <mergeCell ref="B235:C235"/>
    <mergeCell ref="B236:C236"/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8:C68"/>
    <mergeCell ref="B90:C90"/>
    <mergeCell ref="B111:C111"/>
    <mergeCell ref="B130:C130"/>
    <mergeCell ref="B149:C149"/>
    <mergeCell ref="A151:A154"/>
    <mergeCell ref="B151:C151"/>
    <mergeCell ref="B152:C152"/>
    <mergeCell ref="B153:C153"/>
    <mergeCell ref="B154:C154"/>
    <mergeCell ref="B155:C155"/>
    <mergeCell ref="A156:A161"/>
    <mergeCell ref="B156:C156"/>
    <mergeCell ref="B157:C157"/>
    <mergeCell ref="B158:C158"/>
    <mergeCell ref="A162:A165"/>
    <mergeCell ref="B162:C162"/>
    <mergeCell ref="B163:C163"/>
    <mergeCell ref="B164:C164"/>
    <mergeCell ref="B169:C169"/>
    <mergeCell ref="B170:C170"/>
    <mergeCell ref="B171:C171"/>
    <mergeCell ref="B172:C172"/>
    <mergeCell ref="B173:C173"/>
    <mergeCell ref="B174:C174"/>
    <mergeCell ref="B175:C175"/>
    <mergeCell ref="A177:A179"/>
    <mergeCell ref="B177:C177"/>
    <mergeCell ref="B178:C178"/>
    <mergeCell ref="A180:A181"/>
    <mergeCell ref="B180:C180"/>
    <mergeCell ref="A166:A176"/>
    <mergeCell ref="B166:C166"/>
    <mergeCell ref="B167:C167"/>
    <mergeCell ref="B168:C168"/>
    <mergeCell ref="A182:A184"/>
    <mergeCell ref="B182:C182"/>
    <mergeCell ref="B183:C183"/>
    <mergeCell ref="A185:A190"/>
    <mergeCell ref="B185:C185"/>
    <mergeCell ref="B186:C186"/>
    <mergeCell ref="B187:C187"/>
    <mergeCell ref="B188:C188"/>
    <mergeCell ref="B189:C189"/>
    <mergeCell ref="A191:A192"/>
    <mergeCell ref="B191:C19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159:C159"/>
    <mergeCell ref="B160:C160"/>
    <mergeCell ref="B203:C203"/>
    <mergeCell ref="B204:C204"/>
    <mergeCell ref="B205:C205"/>
    <mergeCell ref="A214:A216"/>
    <mergeCell ref="B220:C220"/>
    <mergeCell ref="B206:C206"/>
    <mergeCell ref="B207:C207"/>
    <mergeCell ref="B209:C209"/>
    <mergeCell ref="B211:C211"/>
    <mergeCell ref="B214:C214"/>
    <mergeCell ref="A209:A210"/>
    <mergeCell ref="A211:A213"/>
    <mergeCell ref="A203:A208"/>
    <mergeCell ref="B223:C223"/>
    <mergeCell ref="B222:C222"/>
    <mergeCell ref="B212:C212"/>
    <mergeCell ref="A220:A221"/>
    <mergeCell ref="A222:A224"/>
    <mergeCell ref="B225:C225"/>
    <mergeCell ref="B215:C215"/>
    <mergeCell ref="B217:C217"/>
    <mergeCell ref="B218:C218"/>
    <mergeCell ref="A217:A219"/>
    <mergeCell ref="B227:C227"/>
    <mergeCell ref="B228:C228"/>
    <mergeCell ref="B229:C229"/>
    <mergeCell ref="A227:A230"/>
    <mergeCell ref="A225:A226"/>
    <mergeCell ref="B231:C231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2021-03-11T07:39:23Z</cp:lastPrinted>
  <dcterms:created xsi:type="dcterms:W3CDTF">2015-05-15T06:08:32Z</dcterms:created>
  <dcterms:modified xsi:type="dcterms:W3CDTF">2021-03-11T13:31:55Z</dcterms:modified>
  <cp:category/>
  <cp:version/>
  <cp:contentType/>
  <cp:contentStatus/>
</cp:coreProperties>
</file>